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Luan\Desktop\Luan Projetos\PROJETOS\PROJETO.CRM\8ªparte\"/>
    </mc:Choice>
  </mc:AlternateContent>
  <xr:revisionPtr revIDLastSave="0" documentId="13_ncr:1_{37F129CC-53B7-47BC-8486-FEE471896E98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Cronograma Físico-Financei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L5" i="1"/>
  <c r="M5" i="1"/>
  <c r="N5" i="1"/>
  <c r="O5" i="1"/>
  <c r="P5" i="1" s="1"/>
  <c r="K5" i="1"/>
  <c r="J4" i="1"/>
  <c r="I4" i="1"/>
  <c r="H4" i="1"/>
  <c r="G4" i="1"/>
  <c r="J24" i="1"/>
  <c r="I22" i="1"/>
  <c r="I20" i="1"/>
  <c r="H18" i="1"/>
  <c r="H16" i="1"/>
  <c r="G12" i="1"/>
  <c r="G14" i="1"/>
  <c r="F10" i="1"/>
  <c r="F8" i="1"/>
  <c r="C14" i="1" l="1"/>
  <c r="F4" i="1"/>
  <c r="F5" i="1" s="1"/>
  <c r="C22" i="1" l="1"/>
  <c r="I23" i="1" s="1"/>
  <c r="C16" i="1"/>
  <c r="C18" i="1"/>
  <c r="C20" i="1"/>
  <c r="I21" i="1" s="1"/>
  <c r="C24" i="1"/>
  <c r="J25" i="1" s="1"/>
  <c r="H19" i="1" l="1"/>
  <c r="I19" i="1"/>
  <c r="H17" i="1"/>
  <c r="I17" i="1"/>
  <c r="J21" i="1"/>
  <c r="C10" i="1"/>
  <c r="G11" i="1" s="1"/>
  <c r="C8" i="1"/>
  <c r="F9" i="1" s="1"/>
  <c r="F11" i="1" l="1"/>
  <c r="H15" i="1"/>
  <c r="G15" i="1" l="1"/>
  <c r="G5" i="1"/>
  <c r="H5" i="1" s="1"/>
  <c r="I5" i="1" s="1"/>
  <c r="J5" i="1" s="1"/>
  <c r="C12" i="1"/>
  <c r="G13" i="1" s="1"/>
</calcChain>
</file>

<file path=xl/sharedStrings.xml><?xml version="1.0" encoding="utf-8"?>
<sst xmlns="http://schemas.openxmlformats.org/spreadsheetml/2006/main" count="30" uniqueCount="30">
  <si>
    <t>Etapa</t>
  </si>
  <si>
    <t>Total
(R$)</t>
  </si>
  <si>
    <t>Duração
(Dias)</t>
  </si>
  <si>
    <t>Descrição da Etapa</t>
  </si>
  <si>
    <t>Nº Etapas planejadas:</t>
  </si>
  <si>
    <t>Total Investimento Previsto:</t>
  </si>
  <si>
    <t>MOBILIZAÇÃO</t>
  </si>
  <si>
    <t>PLENÁRIA - 2° PAVIMENTO</t>
  </si>
  <si>
    <t>SALA AMBIENTE - 1° SUBSOLO</t>
  </si>
  <si>
    <t>BIBLIOTECA - TÉRREO</t>
  </si>
  <si>
    <t>DEFEP/CODAME</t>
  </si>
  <si>
    <t>FINANCEIRO - 1° PAVIMENTO</t>
  </si>
  <si>
    <t>SISTEMA INFORMAÇÃO + TELEFONIA - 1° PAVIMENTO</t>
  </si>
  <si>
    <t>LIMPEZA GERAL DA OBRA</t>
  </si>
  <si>
    <t>DESMOBILIZAÇÃO</t>
  </si>
  <si>
    <t>OBS: As medições e respectiva emissão de notas fiscais serão realizadas após a realização de cada etapa e respectiva assinatura do Termo de Recebimento, e para cada nova etapa o CRM terá o prazo de 5 dias uteis para liberação dos ambientes.</t>
  </si>
  <si>
    <t>1°mês</t>
  </si>
  <si>
    <t>2°mês</t>
  </si>
  <si>
    <t>3°mês</t>
  </si>
  <si>
    <t>4°mês</t>
  </si>
  <si>
    <t>5°mês</t>
  </si>
  <si>
    <t>6°mês</t>
  </si>
  <si>
    <t>7°mês</t>
  </si>
  <si>
    <t>8°mês</t>
  </si>
  <si>
    <t>9°mês</t>
  </si>
  <si>
    <t>10°mês</t>
  </si>
  <si>
    <t>11°mês</t>
  </si>
  <si>
    <t>12°mês</t>
  </si>
  <si>
    <t>Total do mês</t>
  </si>
  <si>
    <t>Total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</si>
</sst>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[$-416]d\-mmm\-yy;@"/>
    <numFmt numFmtId="165" formatCode="0.0%"/>
    <numFmt numFmtId="166" formatCode="[$R$-416]&quot; &quot;#,##0.00;[Red]&quot;-&quot;[$R$-416]&quot; &quot;#,##0.00"/>
    <numFmt numFmtId="167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Liberation Sans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</cellStyleXfs>
  <cellXfs count="49">
    <xf numFmtId="0" fontId="0" fillId="0" borderId="0" xfId="0"/>
    <xf numFmtId="0" fontId="0" fillId="0" borderId="0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65" fontId="2" fillId="0" borderId="0" xfId="2" applyNumberFormat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4" fontId="0" fillId="3" borderId="0" xfId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right" vertical="center"/>
    </xf>
    <xf numFmtId="49" fontId="0" fillId="3" borderId="0" xfId="0" applyNumberFormat="1" applyFill="1" applyBorder="1" applyAlignment="1">
      <alignment vertical="center"/>
    </xf>
    <xf numFmtId="1" fontId="0" fillId="3" borderId="0" xfId="0" applyNumberFormat="1" applyFill="1" applyBorder="1" applyAlignment="1">
      <alignment vertical="center"/>
    </xf>
    <xf numFmtId="1" fontId="6" fillId="3" borderId="0" xfId="0" applyNumberFormat="1" applyFont="1" applyFill="1" applyBorder="1" applyAlignment="1">
      <alignment horizontal="left" vertical="center"/>
    </xf>
    <xf numFmtId="167" fontId="6" fillId="3" borderId="0" xfId="1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0" fillId="0" borderId="0" xfId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44" fontId="0" fillId="4" borderId="1" xfId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44" fontId="6" fillId="3" borderId="3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44" fontId="8" fillId="3" borderId="9" xfId="1" applyFont="1" applyFill="1" applyBorder="1" applyAlignment="1">
      <alignment vertical="center"/>
    </xf>
    <xf numFmtId="44" fontId="8" fillId="0" borderId="1" xfId="1" applyFont="1" applyFill="1" applyBorder="1" applyAlignment="1">
      <alignment vertical="center"/>
    </xf>
  </cellXfs>
  <cellStyles count="8">
    <cellStyle name="Heading" xfId="4" xr:uid="{00000000-0005-0000-0000-000000000000}"/>
    <cellStyle name="Heading1" xfId="5" xr:uid="{00000000-0005-0000-0000-000001000000}"/>
    <cellStyle name="Moeda" xfId="1" builtinId="4"/>
    <cellStyle name="Normal" xfId="0" builtinId="0"/>
    <cellStyle name="Normal 2" xfId="3" xr:uid="{00000000-0005-0000-0000-000005000000}"/>
    <cellStyle name="Porcentagem" xfId="2" builtinId="5"/>
    <cellStyle name="Result" xfId="6" xr:uid="{00000000-0005-0000-0000-000007000000}"/>
    <cellStyle name="Result2" xfId="7" xr:uid="{00000000-0005-0000-0000-000008000000}"/>
  </cellStyles>
  <dxfs count="101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006666"/>
      <color rgb="FFACCFCC"/>
      <color rgb="FFFFFAEB"/>
      <color rgb="FF8A0917"/>
      <color rgb="FFB8AE9C"/>
      <color rgb="FF5952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"/>
  <sheetViews>
    <sheetView showGridLines="0" tabSelected="1" workbookViewId="0">
      <pane xSplit="4" ySplit="7" topLeftCell="E8" activePane="bottomRight" state="frozen"/>
      <selection pane="topRight" activeCell="G1" sqref="G1"/>
      <selection pane="bottomLeft" activeCell="A10" sqref="A10"/>
      <selection pane="bottomRight" activeCell="F10" sqref="F10"/>
    </sheetView>
  </sheetViews>
  <sheetFormatPr defaultColWidth="16.28515625" defaultRowHeight="15"/>
  <cols>
    <col min="1" max="1" width="7.140625" style="22" customWidth="1"/>
    <col min="2" max="2" width="35" style="23" customWidth="1"/>
    <col min="3" max="3" width="18" style="24" bestFit="1" customWidth="1"/>
    <col min="4" max="4" width="16.85546875" style="25" customWidth="1"/>
    <col min="5" max="5" width="1.5703125" style="9" customWidth="1"/>
    <col min="6" max="6" width="16.28515625" style="22"/>
    <col min="7" max="7" width="18" style="22" bestFit="1" customWidth="1"/>
    <col min="8" max="16384" width="16.28515625" style="22"/>
  </cols>
  <sheetData>
    <row r="1" spans="1:17" s="6" customFormat="1" ht="12" customHeight="1">
      <c r="A1" s="12"/>
      <c r="B1" s="13"/>
      <c r="C1" s="14"/>
      <c r="D1" s="15" t="s">
        <v>4</v>
      </c>
      <c r="E1" s="17"/>
      <c r="F1" s="18">
        <v>9</v>
      </c>
      <c r="G1" s="16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6" customFormat="1" ht="12" customHeight="1" thickBot="1">
      <c r="A2" s="12"/>
      <c r="B2" s="13"/>
      <c r="C2" s="14"/>
      <c r="D2" s="15" t="s">
        <v>5</v>
      </c>
      <c r="E2" s="17"/>
      <c r="F2" s="19">
        <v>142203.37588641001</v>
      </c>
      <c r="G2" s="16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s="6" customFormat="1" ht="28.5" customHeight="1">
      <c r="A3" s="38" t="s">
        <v>15</v>
      </c>
      <c r="B3" s="39"/>
      <c r="C3" s="44"/>
      <c r="D3" s="8"/>
      <c r="E3" s="9"/>
    </row>
    <row r="4" spans="1:17" s="7" customFormat="1" ht="30.75" customHeight="1">
      <c r="A4" s="40"/>
      <c r="B4" s="41"/>
      <c r="C4" s="45"/>
      <c r="D4" s="47" t="s">
        <v>28</v>
      </c>
      <c r="E4" s="48"/>
      <c r="F4" s="11">
        <f>SUM(F8,F10)</f>
        <v>64799.932000000001</v>
      </c>
      <c r="G4" s="11">
        <f>G10+G12+G14</f>
        <v>42920.749100000001</v>
      </c>
      <c r="H4" s="11">
        <f>H14+H16+H18</f>
        <v>23584.18</v>
      </c>
      <c r="I4" s="11">
        <f>I18+I20+I22</f>
        <v>11759.9</v>
      </c>
      <c r="J4" s="11">
        <f>J24</f>
        <v>2659.8</v>
      </c>
      <c r="K4" s="11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29">
        <v>0</v>
      </c>
    </row>
    <row r="5" spans="1:17" s="7" customFormat="1" ht="25.5" customHeight="1">
      <c r="A5" s="40"/>
      <c r="B5" s="41"/>
      <c r="C5" s="45"/>
      <c r="D5" s="47" t="s">
        <v>29</v>
      </c>
      <c r="E5" s="48"/>
      <c r="F5" s="2">
        <f>F4</f>
        <v>64799.932000000001</v>
      </c>
      <c r="G5" s="2">
        <f>G4+F5</f>
        <v>107720.6811</v>
      </c>
      <c r="H5" s="29">
        <f t="shared" ref="H5:J5" si="0">H4+G5</f>
        <v>131304.86110000001</v>
      </c>
      <c r="I5" s="29">
        <f t="shared" si="0"/>
        <v>143064.7611</v>
      </c>
      <c r="J5" s="29">
        <f t="shared" si="0"/>
        <v>145724.56109999999</v>
      </c>
      <c r="K5" s="2">
        <f>J5</f>
        <v>145724.56109999999</v>
      </c>
      <c r="L5" s="29">
        <f t="shared" ref="L5:P5" si="1">K5</f>
        <v>145724.56109999999</v>
      </c>
      <c r="M5" s="29">
        <f t="shared" si="1"/>
        <v>145724.56109999999</v>
      </c>
      <c r="N5" s="29">
        <f t="shared" si="1"/>
        <v>145724.56109999999</v>
      </c>
      <c r="O5" s="29">
        <f t="shared" si="1"/>
        <v>145724.56109999999</v>
      </c>
      <c r="P5" s="29">
        <f t="shared" si="1"/>
        <v>145724.56109999999</v>
      </c>
      <c r="Q5" s="29">
        <f t="shared" ref="Q5" si="2">P5</f>
        <v>145724.56109999999</v>
      </c>
    </row>
    <row r="6" spans="1:17" s="6" customFormat="1" ht="33.75" customHeight="1" thickBot="1">
      <c r="A6" s="42"/>
      <c r="B6" s="43"/>
      <c r="C6" s="46"/>
      <c r="D6" s="8"/>
      <c r="E6" s="9"/>
    </row>
    <row r="7" spans="1:17" s="1" customFormat="1" ht="30">
      <c r="A7" s="27" t="s">
        <v>0</v>
      </c>
      <c r="B7" s="28" t="s">
        <v>3</v>
      </c>
      <c r="C7" s="28" t="s">
        <v>1</v>
      </c>
      <c r="D7" s="20" t="s">
        <v>2</v>
      </c>
      <c r="E7" s="4"/>
      <c r="F7" s="21" t="s">
        <v>16</v>
      </c>
      <c r="G7" s="21" t="s">
        <v>17</v>
      </c>
      <c r="H7" s="21" t="s">
        <v>18</v>
      </c>
      <c r="I7" s="21" t="s">
        <v>19</v>
      </c>
      <c r="J7" s="21" t="s">
        <v>20</v>
      </c>
      <c r="K7" s="21" t="s">
        <v>21</v>
      </c>
      <c r="L7" s="21" t="s">
        <v>22</v>
      </c>
      <c r="M7" s="21" t="s">
        <v>23</v>
      </c>
      <c r="N7" s="21" t="s">
        <v>24</v>
      </c>
      <c r="O7" s="21" t="s">
        <v>25</v>
      </c>
      <c r="P7" s="21" t="s">
        <v>26</v>
      </c>
      <c r="Q7" s="21" t="s">
        <v>27</v>
      </c>
    </row>
    <row r="8" spans="1:17" s="7" customFormat="1">
      <c r="A8" s="31">
        <v>1</v>
      </c>
      <c r="B8" s="32" t="s">
        <v>6</v>
      </c>
      <c r="C8" s="33">
        <f>SUM(F8:P8)</f>
        <v>4787.6400000000003</v>
      </c>
      <c r="D8" s="30">
        <v>18</v>
      </c>
      <c r="E8" s="4"/>
      <c r="F8" s="26">
        <f>265.98*D8</f>
        <v>4787.6400000000003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</row>
    <row r="9" spans="1:17" s="10" customFormat="1" ht="11.25">
      <c r="A9" s="31"/>
      <c r="B9" s="32"/>
      <c r="C9" s="33"/>
      <c r="D9" s="30"/>
      <c r="E9" s="5"/>
      <c r="F9" s="3">
        <f t="shared" ref="F9:J25" si="3">IFERROR(F8/$C8,0)</f>
        <v>1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</row>
    <row r="10" spans="1:17" s="7" customFormat="1">
      <c r="A10" s="31">
        <v>2</v>
      </c>
      <c r="B10" s="32" t="s">
        <v>7</v>
      </c>
      <c r="C10" s="33">
        <f>SUM(F10:P10)</f>
        <v>78597.828999999998</v>
      </c>
      <c r="D10" s="30">
        <v>16</v>
      </c>
      <c r="E10" s="4"/>
      <c r="F10" s="26">
        <f>265.98*D10+(55756.612)</f>
        <v>60012.292000000001</v>
      </c>
      <c r="G10" s="26">
        <v>18585.537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</row>
    <row r="11" spans="1:17" s="10" customFormat="1" ht="11.25" customHeight="1">
      <c r="A11" s="31"/>
      <c r="B11" s="32"/>
      <c r="C11" s="33"/>
      <c r="D11" s="30"/>
      <c r="E11" s="5"/>
      <c r="F11" s="3">
        <f t="shared" si="3"/>
        <v>0.76353625492632882</v>
      </c>
      <c r="G11" s="3">
        <f t="shared" si="3"/>
        <v>0.23646374507367118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</row>
    <row r="12" spans="1:17" s="7" customFormat="1">
      <c r="A12" s="31">
        <v>3</v>
      </c>
      <c r="B12" s="32" t="s">
        <v>8</v>
      </c>
      <c r="C12" s="33">
        <f>SUM(F12:P12)</f>
        <v>15404.789999999999</v>
      </c>
      <c r="D12" s="30">
        <v>21</v>
      </c>
      <c r="E12" s="4"/>
      <c r="F12" s="26">
        <v>0</v>
      </c>
      <c r="G12" s="26">
        <f>265.98*D12+(9819.21)</f>
        <v>15404.789999999999</v>
      </c>
      <c r="H12" s="26"/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</row>
    <row r="13" spans="1:17" s="10" customFormat="1" ht="11.25" customHeight="1">
      <c r="A13" s="31"/>
      <c r="B13" s="32"/>
      <c r="C13" s="33"/>
      <c r="D13" s="30"/>
      <c r="E13" s="5"/>
      <c r="F13" s="3">
        <v>0</v>
      </c>
      <c r="G13" s="3">
        <f t="shared" si="3"/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</row>
    <row r="14" spans="1:17" s="7" customFormat="1">
      <c r="A14" s="31">
        <v>4</v>
      </c>
      <c r="B14" s="34" t="s">
        <v>9</v>
      </c>
      <c r="C14" s="33">
        <f>SUM(F14:O14)</f>
        <v>19762.882099999999</v>
      </c>
      <c r="D14" s="30">
        <v>20</v>
      </c>
      <c r="E14" s="4"/>
      <c r="F14" s="26">
        <v>0</v>
      </c>
      <c r="G14" s="26">
        <f>265.98*D14+(3610.8221)</f>
        <v>8930.4220999999998</v>
      </c>
      <c r="H14" s="26">
        <v>10832.46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</row>
    <row r="15" spans="1:17" s="10" customFormat="1" ht="11.25" customHeight="1">
      <c r="A15" s="31"/>
      <c r="B15" s="35"/>
      <c r="C15" s="33"/>
      <c r="D15" s="30"/>
      <c r="E15" s="5"/>
      <c r="F15" s="3">
        <v>0</v>
      </c>
      <c r="G15" s="3">
        <f t="shared" si="3"/>
        <v>0.45187852939728868</v>
      </c>
      <c r="H15" s="3">
        <f t="shared" si="3"/>
        <v>0.54812147060271132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 s="7" customFormat="1">
      <c r="A16" s="31">
        <v>5</v>
      </c>
      <c r="B16" s="34" t="s">
        <v>10</v>
      </c>
      <c r="C16" s="33">
        <f>SUM(F16:P16)</f>
        <v>8765.09</v>
      </c>
      <c r="D16" s="30">
        <v>13</v>
      </c>
      <c r="E16" s="4"/>
      <c r="F16" s="26">
        <v>0</v>
      </c>
      <c r="G16" s="26">
        <v>0</v>
      </c>
      <c r="H16" s="26">
        <f>265.98*D16+(5307.35)</f>
        <v>8765.09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</row>
    <row r="17" spans="1:17" s="10" customFormat="1" ht="11.25" customHeight="1">
      <c r="A17" s="31"/>
      <c r="B17" s="35"/>
      <c r="C17" s="33"/>
      <c r="D17" s="30"/>
      <c r="E17" s="5"/>
      <c r="F17" s="3">
        <v>0</v>
      </c>
      <c r="G17" s="3">
        <v>0</v>
      </c>
      <c r="H17" s="3">
        <f t="shared" si="3"/>
        <v>1</v>
      </c>
      <c r="I17" s="3">
        <f t="shared" si="3"/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</row>
    <row r="18" spans="1:17" s="7" customFormat="1">
      <c r="A18" s="31">
        <v>6</v>
      </c>
      <c r="B18" s="34" t="s">
        <v>11</v>
      </c>
      <c r="C18" s="33">
        <f>SUM(F18:O18)</f>
        <v>6895.57</v>
      </c>
      <c r="D18" s="30">
        <v>13</v>
      </c>
      <c r="E18" s="4"/>
      <c r="F18" s="26">
        <v>0</v>
      </c>
      <c r="G18" s="26">
        <v>0</v>
      </c>
      <c r="H18" s="26">
        <f>265.98*D18+(528.89)</f>
        <v>3986.63</v>
      </c>
      <c r="I18" s="26">
        <v>2908.94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</row>
    <row r="19" spans="1:17" s="10" customFormat="1" ht="11.25" customHeight="1">
      <c r="A19" s="31"/>
      <c r="B19" s="35"/>
      <c r="C19" s="33"/>
      <c r="D19" s="30"/>
      <c r="E19" s="5"/>
      <c r="F19" s="3">
        <v>0</v>
      </c>
      <c r="G19" s="3">
        <v>0</v>
      </c>
      <c r="H19" s="3">
        <f t="shared" si="3"/>
        <v>0.57814364874839941</v>
      </c>
      <c r="I19" s="3">
        <f t="shared" si="3"/>
        <v>0.4218563512516007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</row>
    <row r="20" spans="1:17" s="7" customFormat="1" ht="15" customHeight="1">
      <c r="A20" s="31">
        <v>7</v>
      </c>
      <c r="B20" s="36" t="s">
        <v>12</v>
      </c>
      <c r="C20" s="33">
        <f>SUM(F20:P20)</f>
        <v>7787.04</v>
      </c>
      <c r="D20" s="30">
        <v>12</v>
      </c>
      <c r="E20" s="4"/>
      <c r="F20" s="26">
        <v>0</v>
      </c>
      <c r="G20" s="26">
        <v>0</v>
      </c>
      <c r="H20" s="26">
        <v>0</v>
      </c>
      <c r="I20" s="26">
        <f>265.98*D20+(4595.28)</f>
        <v>7787.04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</row>
    <row r="21" spans="1:17" s="10" customFormat="1" ht="11.25" customHeight="1">
      <c r="A21" s="31"/>
      <c r="B21" s="37"/>
      <c r="C21" s="33"/>
      <c r="D21" s="30"/>
      <c r="E21" s="5"/>
      <c r="F21" s="3">
        <v>0</v>
      </c>
      <c r="G21" s="3">
        <v>0</v>
      </c>
      <c r="H21" s="3">
        <v>0</v>
      </c>
      <c r="I21" s="3">
        <f t="shared" si="3"/>
        <v>1</v>
      </c>
      <c r="J21" s="3">
        <f t="shared" si="3"/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</row>
    <row r="22" spans="1:17" s="7" customFormat="1">
      <c r="A22" s="31">
        <v>8</v>
      </c>
      <c r="B22" s="34" t="s">
        <v>13</v>
      </c>
      <c r="C22" s="33">
        <f>SUM(F22:O22)</f>
        <v>1063.92</v>
      </c>
      <c r="D22" s="30">
        <v>4</v>
      </c>
      <c r="E22" s="4"/>
      <c r="F22" s="26">
        <v>0</v>
      </c>
      <c r="G22" s="26">
        <v>0</v>
      </c>
      <c r="H22" s="26">
        <v>0</v>
      </c>
      <c r="I22" s="26">
        <f>265.98*D22</f>
        <v>1063.92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</row>
    <row r="23" spans="1:17" s="10" customFormat="1" ht="11.25" customHeight="1">
      <c r="A23" s="31"/>
      <c r="B23" s="35"/>
      <c r="C23" s="33"/>
      <c r="D23" s="30"/>
      <c r="E23" s="5"/>
      <c r="F23" s="3">
        <v>0</v>
      </c>
      <c r="G23" s="3">
        <v>0</v>
      </c>
      <c r="H23" s="3">
        <v>0</v>
      </c>
      <c r="I23" s="3">
        <f t="shared" si="3"/>
        <v>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 s="7" customFormat="1">
      <c r="A24" s="31">
        <v>9</v>
      </c>
      <c r="B24" s="34" t="s">
        <v>14</v>
      </c>
      <c r="C24" s="33">
        <f>SUM(F24:P24)</f>
        <v>2659.8</v>
      </c>
      <c r="D24" s="30">
        <v>10</v>
      </c>
      <c r="E24" s="4"/>
      <c r="F24" s="26">
        <v>0</v>
      </c>
      <c r="G24" s="26">
        <v>0</v>
      </c>
      <c r="H24" s="26">
        <v>0</v>
      </c>
      <c r="I24" s="26">
        <v>0</v>
      </c>
      <c r="J24" s="26">
        <f>265.98*D24</f>
        <v>2659.8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</row>
    <row r="25" spans="1:17" s="10" customFormat="1" ht="11.25" customHeight="1">
      <c r="A25" s="31"/>
      <c r="B25" s="35"/>
      <c r="C25" s="33"/>
      <c r="D25" s="30"/>
      <c r="E25" s="5"/>
      <c r="F25" s="3">
        <v>0</v>
      </c>
      <c r="G25" s="3">
        <v>0</v>
      </c>
      <c r="H25" s="3">
        <v>0</v>
      </c>
      <c r="I25" s="3">
        <v>0</v>
      </c>
      <c r="J25" s="3">
        <f t="shared" si="3"/>
        <v>1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</row>
    <row r="26" spans="1:17" s="7" customFormat="1">
      <c r="A26" s="31">
        <v>10</v>
      </c>
      <c r="B26" s="34"/>
      <c r="C26" s="33">
        <v>0</v>
      </c>
      <c r="D26" s="30">
        <v>0</v>
      </c>
      <c r="E26" s="4"/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</row>
    <row r="27" spans="1:17" s="10" customFormat="1" ht="11.25" customHeight="1">
      <c r="A27" s="31"/>
      <c r="B27" s="35"/>
      <c r="C27" s="33"/>
      <c r="D27" s="30"/>
      <c r="E27" s="5"/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</row>
    <row r="28" spans="1:17" s="7" customFormat="1">
      <c r="A28" s="31">
        <v>11</v>
      </c>
      <c r="B28" s="32"/>
      <c r="C28" s="33">
        <v>0</v>
      </c>
      <c r="D28" s="30">
        <v>0</v>
      </c>
      <c r="E28" s="4"/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</row>
    <row r="29" spans="1:17" s="10" customFormat="1" ht="11.25" customHeight="1">
      <c r="A29" s="31"/>
      <c r="B29" s="32"/>
      <c r="C29" s="33"/>
      <c r="D29" s="30"/>
      <c r="E29" s="5"/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</row>
    <row r="30" spans="1:17" s="7" customFormat="1">
      <c r="A30" s="31">
        <v>12</v>
      </c>
      <c r="B30" s="32"/>
      <c r="C30" s="33">
        <v>0</v>
      </c>
      <c r="D30" s="30">
        <v>0</v>
      </c>
      <c r="E30" s="4"/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</row>
    <row r="31" spans="1:17" s="10" customFormat="1" ht="11.25" customHeight="1">
      <c r="A31" s="31"/>
      <c r="B31" s="32"/>
      <c r="C31" s="33"/>
      <c r="D31" s="30"/>
      <c r="E31" s="5"/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</row>
    <row r="32" spans="1:17" s="7" customFormat="1">
      <c r="A32" s="31">
        <v>13</v>
      </c>
      <c r="B32" s="32"/>
      <c r="C32" s="33">
        <v>0</v>
      </c>
      <c r="D32" s="30">
        <v>0</v>
      </c>
      <c r="E32" s="4"/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</row>
    <row r="33" spans="1:17" s="10" customFormat="1" ht="11.25" customHeight="1">
      <c r="A33" s="31"/>
      <c r="B33" s="32"/>
      <c r="C33" s="33"/>
      <c r="D33" s="30"/>
      <c r="E33" s="5"/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 s="7" customFormat="1">
      <c r="A34" s="31">
        <v>14</v>
      </c>
      <c r="B34" s="32"/>
      <c r="C34" s="33">
        <v>0</v>
      </c>
      <c r="D34" s="30">
        <v>0</v>
      </c>
      <c r="E34" s="4"/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</row>
    <row r="35" spans="1:17" s="10" customFormat="1" ht="11.25" customHeight="1">
      <c r="A35" s="31"/>
      <c r="B35" s="32"/>
      <c r="C35" s="33"/>
      <c r="D35" s="30"/>
      <c r="E35" s="5"/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</row>
    <row r="36" spans="1:17" s="7" customFormat="1">
      <c r="A36" s="31">
        <v>15</v>
      </c>
      <c r="B36" s="32"/>
      <c r="C36" s="33">
        <v>0</v>
      </c>
      <c r="D36" s="30">
        <v>0</v>
      </c>
      <c r="E36" s="4"/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</row>
    <row r="37" spans="1:17" s="10" customFormat="1" ht="11.25" customHeight="1">
      <c r="A37" s="31"/>
      <c r="B37" s="32"/>
      <c r="C37" s="33"/>
      <c r="D37" s="30"/>
      <c r="E37" s="5"/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1:17" s="7" customFormat="1">
      <c r="A38" s="31">
        <v>16</v>
      </c>
      <c r="B38" s="32"/>
      <c r="C38" s="33">
        <v>0</v>
      </c>
      <c r="D38" s="30">
        <v>0</v>
      </c>
      <c r="E38" s="4"/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</row>
    <row r="39" spans="1:17" s="10" customFormat="1" ht="11.25" customHeight="1">
      <c r="A39" s="31"/>
      <c r="B39" s="32"/>
      <c r="C39" s="33"/>
      <c r="D39" s="30"/>
      <c r="E39" s="5"/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1:17" s="7" customFormat="1">
      <c r="A40" s="31">
        <v>17</v>
      </c>
      <c r="B40" s="32"/>
      <c r="C40" s="33">
        <v>0</v>
      </c>
      <c r="D40" s="30">
        <v>0</v>
      </c>
      <c r="E40" s="4"/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</row>
    <row r="41" spans="1:17" s="10" customFormat="1" ht="11.25" customHeight="1">
      <c r="A41" s="31"/>
      <c r="B41" s="32"/>
      <c r="C41" s="33"/>
      <c r="D41" s="30"/>
      <c r="E41" s="5"/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</row>
    <row r="42" spans="1:17" s="7" customFormat="1">
      <c r="A42" s="31">
        <v>18</v>
      </c>
      <c r="B42" s="32"/>
      <c r="C42" s="33">
        <v>0</v>
      </c>
      <c r="D42" s="30">
        <v>0</v>
      </c>
      <c r="E42" s="4"/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</row>
    <row r="43" spans="1:17" s="10" customFormat="1" ht="11.25" customHeight="1">
      <c r="A43" s="31"/>
      <c r="B43" s="32"/>
      <c r="C43" s="33"/>
      <c r="D43" s="30"/>
      <c r="E43" s="5"/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</row>
    <row r="44" spans="1:17" s="7" customFormat="1">
      <c r="A44" s="31">
        <v>19</v>
      </c>
      <c r="B44" s="32"/>
      <c r="C44" s="33">
        <v>0</v>
      </c>
      <c r="D44" s="30">
        <v>0</v>
      </c>
      <c r="E44" s="4"/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</row>
    <row r="45" spans="1:17" s="10" customFormat="1" ht="11.25" customHeight="1">
      <c r="A45" s="31"/>
      <c r="B45" s="32"/>
      <c r="C45" s="33"/>
      <c r="D45" s="30"/>
      <c r="E45" s="5"/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</row>
    <row r="46" spans="1:17" s="7" customFormat="1">
      <c r="A46" s="31">
        <v>20</v>
      </c>
      <c r="B46" s="32"/>
      <c r="C46" s="33">
        <v>0</v>
      </c>
      <c r="D46" s="30">
        <v>0</v>
      </c>
      <c r="E46" s="4"/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</row>
    <row r="47" spans="1:17" s="10" customFormat="1" ht="11.25" customHeight="1">
      <c r="A47" s="31"/>
      <c r="B47" s="32"/>
      <c r="C47" s="33"/>
      <c r="D47" s="30"/>
      <c r="E47" s="5"/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</row>
    <row r="48" spans="1:17" s="7" customFormat="1">
      <c r="A48" s="31">
        <v>21</v>
      </c>
      <c r="B48" s="32"/>
      <c r="C48" s="33">
        <v>0</v>
      </c>
      <c r="D48" s="30">
        <v>0</v>
      </c>
      <c r="E48" s="4"/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</row>
    <row r="49" spans="1:17" s="10" customFormat="1" ht="11.25" customHeight="1">
      <c r="A49" s="31"/>
      <c r="B49" s="32"/>
      <c r="C49" s="33"/>
      <c r="D49" s="30"/>
      <c r="E49" s="5"/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</row>
    <row r="50" spans="1:17" s="7" customFormat="1">
      <c r="A50" s="31">
        <v>22</v>
      </c>
      <c r="B50" s="32"/>
      <c r="C50" s="33">
        <v>0</v>
      </c>
      <c r="D50" s="30">
        <v>0</v>
      </c>
      <c r="E50" s="4"/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</row>
    <row r="51" spans="1:17" s="10" customFormat="1" ht="11.25" customHeight="1">
      <c r="A51" s="31"/>
      <c r="B51" s="32"/>
      <c r="C51" s="33"/>
      <c r="D51" s="30"/>
      <c r="E51" s="5"/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</row>
    <row r="52" spans="1:17" s="7" customFormat="1">
      <c r="A52" s="31">
        <v>23</v>
      </c>
      <c r="B52" s="32"/>
      <c r="C52" s="33">
        <v>0</v>
      </c>
      <c r="D52" s="30">
        <v>0</v>
      </c>
      <c r="E52" s="4"/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</row>
    <row r="53" spans="1:17" s="10" customFormat="1" ht="11.25" customHeight="1">
      <c r="A53" s="31"/>
      <c r="B53" s="32"/>
      <c r="C53" s="33"/>
      <c r="D53" s="30"/>
      <c r="E53" s="5"/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</row>
    <row r="54" spans="1:17" s="7" customFormat="1">
      <c r="A54" s="31">
        <v>24</v>
      </c>
      <c r="B54" s="32"/>
      <c r="C54" s="33">
        <v>0</v>
      </c>
      <c r="D54" s="30">
        <v>0</v>
      </c>
      <c r="E54" s="4"/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</row>
    <row r="55" spans="1:17" s="10" customFormat="1" ht="11.25" customHeight="1">
      <c r="A55" s="31"/>
      <c r="B55" s="32"/>
      <c r="C55" s="33"/>
      <c r="D55" s="30"/>
      <c r="E55" s="5"/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</row>
    <row r="56" spans="1:17" s="7" customFormat="1">
      <c r="A56" s="31">
        <v>25</v>
      </c>
      <c r="B56" s="32"/>
      <c r="C56" s="33">
        <v>0</v>
      </c>
      <c r="D56" s="30">
        <v>0</v>
      </c>
      <c r="E56" s="4"/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</row>
    <row r="57" spans="1:17" s="10" customFormat="1" ht="11.25" customHeight="1">
      <c r="A57" s="31"/>
      <c r="B57" s="32"/>
      <c r="C57" s="33"/>
      <c r="D57" s="30"/>
      <c r="E57" s="5"/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</row>
    <row r="58" spans="1:17" s="7" customFormat="1">
      <c r="A58" s="31">
        <v>26</v>
      </c>
      <c r="B58" s="32"/>
      <c r="C58" s="33">
        <v>0</v>
      </c>
      <c r="D58" s="30">
        <v>0</v>
      </c>
      <c r="E58" s="4"/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s="10" customFormat="1" ht="11.25" customHeight="1">
      <c r="A59" s="31"/>
      <c r="B59" s="32"/>
      <c r="C59" s="33"/>
      <c r="D59" s="30"/>
      <c r="E59" s="5"/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</row>
    <row r="60" spans="1:17" s="7" customFormat="1">
      <c r="A60" s="31">
        <v>27</v>
      </c>
      <c r="B60" s="32"/>
      <c r="C60" s="33">
        <v>0</v>
      </c>
      <c r="D60" s="30">
        <v>0</v>
      </c>
      <c r="E60" s="4"/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</row>
    <row r="61" spans="1:17" s="10" customFormat="1" ht="11.25" customHeight="1">
      <c r="A61" s="31"/>
      <c r="B61" s="32"/>
      <c r="C61" s="33"/>
      <c r="D61" s="30"/>
      <c r="E61" s="5"/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</row>
    <row r="62" spans="1:17" s="7" customFormat="1">
      <c r="A62" s="31">
        <v>28</v>
      </c>
      <c r="B62" s="32"/>
      <c r="C62" s="33">
        <v>0</v>
      </c>
      <c r="D62" s="30">
        <v>0</v>
      </c>
      <c r="E62" s="4"/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</row>
    <row r="63" spans="1:17" s="10" customFormat="1" ht="11.25" customHeight="1">
      <c r="A63" s="31"/>
      <c r="B63" s="32"/>
      <c r="C63" s="33"/>
      <c r="D63" s="30"/>
      <c r="E63" s="5"/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</row>
    <row r="64" spans="1:17" s="7" customFormat="1">
      <c r="A64" s="31">
        <v>29</v>
      </c>
      <c r="B64" s="32"/>
      <c r="C64" s="33">
        <v>0</v>
      </c>
      <c r="D64" s="30">
        <v>0</v>
      </c>
      <c r="E64" s="4"/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</row>
    <row r="65" spans="1:17" s="10" customFormat="1" ht="11.25" customHeight="1">
      <c r="A65" s="31"/>
      <c r="B65" s="32"/>
      <c r="C65" s="33"/>
      <c r="D65" s="30"/>
      <c r="E65" s="5"/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</row>
    <row r="66" spans="1:17" s="7" customFormat="1">
      <c r="A66" s="31">
        <v>30</v>
      </c>
      <c r="B66" s="32"/>
      <c r="C66" s="33">
        <v>0</v>
      </c>
      <c r="D66" s="30">
        <v>0</v>
      </c>
      <c r="E66" s="4"/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</row>
    <row r="67" spans="1:17" s="10" customFormat="1" ht="11.25" customHeight="1">
      <c r="A67" s="31"/>
      <c r="B67" s="32"/>
      <c r="C67" s="33"/>
      <c r="D67" s="30"/>
      <c r="E67" s="5"/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</row>
    <row r="68" spans="1:17" s="7" customFormat="1">
      <c r="A68" s="31">
        <v>31</v>
      </c>
      <c r="B68" s="32"/>
      <c r="C68" s="33">
        <v>0</v>
      </c>
      <c r="D68" s="30">
        <v>0</v>
      </c>
      <c r="E68" s="4"/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</row>
    <row r="69" spans="1:17" s="10" customFormat="1" ht="11.25" customHeight="1">
      <c r="A69" s="31"/>
      <c r="B69" s="32"/>
      <c r="C69" s="33"/>
      <c r="D69" s="30"/>
      <c r="E69" s="5"/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</row>
    <row r="70" spans="1:17" s="7" customFormat="1">
      <c r="A70" s="31">
        <v>32</v>
      </c>
      <c r="B70" s="32"/>
      <c r="C70" s="33">
        <v>0</v>
      </c>
      <c r="D70" s="30">
        <v>0</v>
      </c>
      <c r="E70" s="4"/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</row>
    <row r="71" spans="1:17" s="10" customFormat="1" ht="11.25" customHeight="1">
      <c r="A71" s="31"/>
      <c r="B71" s="32"/>
      <c r="C71" s="33"/>
      <c r="D71" s="30"/>
      <c r="E71" s="5"/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</row>
    <row r="72" spans="1:17" s="7" customFormat="1">
      <c r="A72" s="31">
        <v>33</v>
      </c>
      <c r="B72" s="32"/>
      <c r="C72" s="33">
        <v>0</v>
      </c>
      <c r="D72" s="30">
        <v>0</v>
      </c>
      <c r="E72" s="4"/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</row>
    <row r="73" spans="1:17" s="10" customFormat="1" ht="11.25" customHeight="1">
      <c r="A73" s="31"/>
      <c r="B73" s="32"/>
      <c r="C73" s="33"/>
      <c r="D73" s="30"/>
      <c r="E73" s="5"/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</row>
    <row r="74" spans="1:17" s="7" customFormat="1">
      <c r="A74" s="31">
        <v>34</v>
      </c>
      <c r="B74" s="32"/>
      <c r="C74" s="33">
        <v>0</v>
      </c>
      <c r="D74" s="30">
        <v>0</v>
      </c>
      <c r="E74" s="4"/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6">
        <v>0</v>
      </c>
    </row>
    <row r="75" spans="1:17" s="10" customFormat="1" ht="11.25" customHeight="1">
      <c r="A75" s="31"/>
      <c r="B75" s="32"/>
      <c r="C75" s="33"/>
      <c r="D75" s="30"/>
      <c r="E75" s="5"/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</row>
    <row r="76" spans="1:17" s="7" customFormat="1">
      <c r="A76" s="31">
        <v>35</v>
      </c>
      <c r="B76" s="32"/>
      <c r="C76" s="33">
        <v>0</v>
      </c>
      <c r="D76" s="30">
        <v>0</v>
      </c>
      <c r="E76" s="4"/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</row>
    <row r="77" spans="1:17" s="10" customFormat="1" ht="11.25" customHeight="1">
      <c r="A77" s="31"/>
      <c r="B77" s="32"/>
      <c r="C77" s="33"/>
      <c r="D77" s="30"/>
      <c r="E77" s="5"/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</row>
    <row r="78" spans="1:17" s="7" customFormat="1">
      <c r="A78" s="31">
        <v>36</v>
      </c>
      <c r="B78" s="32"/>
      <c r="C78" s="33">
        <v>0</v>
      </c>
      <c r="D78" s="30">
        <v>0</v>
      </c>
      <c r="E78" s="4"/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6">
        <v>0</v>
      </c>
    </row>
    <row r="79" spans="1:17" s="10" customFormat="1" ht="11.25" customHeight="1">
      <c r="A79" s="31"/>
      <c r="B79" s="32"/>
      <c r="C79" s="33"/>
      <c r="D79" s="30"/>
      <c r="E79" s="5"/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</row>
    <row r="80" spans="1:17" s="7" customFormat="1">
      <c r="A80" s="31">
        <v>37</v>
      </c>
      <c r="B80" s="32"/>
      <c r="C80" s="33">
        <v>0</v>
      </c>
      <c r="D80" s="30">
        <v>0</v>
      </c>
      <c r="E80" s="4"/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6">
        <v>0</v>
      </c>
    </row>
    <row r="81" spans="1:17" s="10" customFormat="1" ht="11.25" customHeight="1">
      <c r="A81" s="31"/>
      <c r="B81" s="32"/>
      <c r="C81" s="33"/>
      <c r="D81" s="30"/>
      <c r="E81" s="5"/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</row>
    <row r="82" spans="1:17" s="7" customFormat="1">
      <c r="A82" s="31">
        <v>38</v>
      </c>
      <c r="B82" s="32"/>
      <c r="C82" s="33">
        <v>0</v>
      </c>
      <c r="D82" s="30">
        <v>0</v>
      </c>
      <c r="E82" s="4"/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</row>
    <row r="83" spans="1:17" s="10" customFormat="1" ht="11.25" customHeight="1">
      <c r="A83" s="31"/>
      <c r="B83" s="32"/>
      <c r="C83" s="33"/>
      <c r="D83" s="30"/>
      <c r="E83" s="5"/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</row>
    <row r="84" spans="1:17" s="7" customFormat="1">
      <c r="A84" s="31">
        <v>39</v>
      </c>
      <c r="B84" s="32"/>
      <c r="C84" s="33">
        <v>0</v>
      </c>
      <c r="D84" s="30">
        <v>0</v>
      </c>
      <c r="E84" s="4"/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</row>
    <row r="85" spans="1:17" s="10" customFormat="1" ht="11.25" customHeight="1">
      <c r="A85" s="31"/>
      <c r="B85" s="32"/>
      <c r="C85" s="33"/>
      <c r="D85" s="30"/>
      <c r="E85" s="5"/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</row>
    <row r="86" spans="1:17" s="7" customFormat="1">
      <c r="A86" s="31">
        <v>40</v>
      </c>
      <c r="B86" s="32"/>
      <c r="C86" s="33">
        <v>0</v>
      </c>
      <c r="D86" s="30">
        <v>0</v>
      </c>
      <c r="E86" s="4"/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6">
        <v>0</v>
      </c>
    </row>
    <row r="87" spans="1:17" s="10" customFormat="1" ht="11.25" customHeight="1">
      <c r="A87" s="31"/>
      <c r="B87" s="32"/>
      <c r="C87" s="33"/>
      <c r="D87" s="30"/>
      <c r="E87" s="5"/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</row>
    <row r="88" spans="1:17" s="7" customFormat="1">
      <c r="A88" s="31">
        <v>41</v>
      </c>
      <c r="B88" s="32"/>
      <c r="C88" s="33">
        <v>0</v>
      </c>
      <c r="D88" s="30">
        <v>0</v>
      </c>
      <c r="E88" s="4"/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6">
        <v>0</v>
      </c>
    </row>
    <row r="89" spans="1:17" s="10" customFormat="1" ht="11.25" customHeight="1">
      <c r="A89" s="31"/>
      <c r="B89" s="32"/>
      <c r="C89" s="33"/>
      <c r="D89" s="30"/>
      <c r="E89" s="5"/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</row>
    <row r="90" spans="1:17" s="7" customFormat="1">
      <c r="A90" s="31">
        <v>42</v>
      </c>
      <c r="B90" s="32"/>
      <c r="C90" s="33">
        <v>0</v>
      </c>
      <c r="D90" s="30">
        <v>0</v>
      </c>
      <c r="E90" s="4"/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</row>
    <row r="91" spans="1:17" s="10" customFormat="1" ht="11.25" customHeight="1">
      <c r="A91" s="31"/>
      <c r="B91" s="32"/>
      <c r="C91" s="33"/>
      <c r="D91" s="30"/>
      <c r="E91" s="5"/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</row>
    <row r="92" spans="1:17" s="7" customFormat="1">
      <c r="A92" s="31">
        <v>43</v>
      </c>
      <c r="B92" s="32"/>
      <c r="C92" s="33">
        <v>0</v>
      </c>
      <c r="D92" s="30">
        <v>0</v>
      </c>
      <c r="E92" s="4"/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</row>
    <row r="93" spans="1:17" s="10" customFormat="1" ht="11.25" customHeight="1">
      <c r="A93" s="31"/>
      <c r="B93" s="32"/>
      <c r="C93" s="33"/>
      <c r="D93" s="30"/>
      <c r="E93" s="5"/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</row>
    <row r="94" spans="1:17" s="7" customFormat="1">
      <c r="A94" s="31">
        <v>44</v>
      </c>
      <c r="B94" s="32"/>
      <c r="C94" s="33">
        <v>0</v>
      </c>
      <c r="D94" s="30">
        <v>0</v>
      </c>
      <c r="E94" s="4"/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</row>
    <row r="95" spans="1:17" s="10" customFormat="1" ht="11.25" customHeight="1">
      <c r="A95" s="31"/>
      <c r="B95" s="32"/>
      <c r="C95" s="33"/>
      <c r="D95" s="30"/>
      <c r="E95" s="5"/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</row>
    <row r="96" spans="1:17" s="7" customFormat="1">
      <c r="A96" s="31">
        <v>45</v>
      </c>
      <c r="B96" s="32"/>
      <c r="C96" s="33">
        <v>0</v>
      </c>
      <c r="D96" s="30">
        <v>0</v>
      </c>
      <c r="E96" s="4"/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</row>
    <row r="97" spans="1:17" s="10" customFormat="1" ht="11.25" customHeight="1">
      <c r="A97" s="31"/>
      <c r="B97" s="32"/>
      <c r="C97" s="33"/>
      <c r="D97" s="30"/>
      <c r="E97" s="5"/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</row>
    <row r="98" spans="1:17" s="7" customFormat="1">
      <c r="A98" s="31">
        <v>46</v>
      </c>
      <c r="B98" s="32"/>
      <c r="C98" s="33">
        <v>0</v>
      </c>
      <c r="D98" s="30">
        <v>0</v>
      </c>
      <c r="E98" s="4"/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</row>
    <row r="99" spans="1:17" s="10" customFormat="1" ht="11.25" customHeight="1">
      <c r="A99" s="31"/>
      <c r="B99" s="32"/>
      <c r="C99" s="33"/>
      <c r="D99" s="30"/>
      <c r="E99" s="5"/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</row>
  </sheetData>
  <mergeCells count="185">
    <mergeCell ref="A94:A95"/>
    <mergeCell ref="B94:B95"/>
    <mergeCell ref="C94:C95"/>
    <mergeCell ref="D94:D95"/>
    <mergeCell ref="A3:C6"/>
    <mergeCell ref="A98:A99"/>
    <mergeCell ref="B98:B99"/>
    <mergeCell ref="C98:C99"/>
    <mergeCell ref="D98:D99"/>
    <mergeCell ref="A96:A97"/>
    <mergeCell ref="B96:B97"/>
    <mergeCell ref="C96:C97"/>
    <mergeCell ref="D96:D97"/>
    <mergeCell ref="A82:A83"/>
    <mergeCell ref="B82:B83"/>
    <mergeCell ref="C82:C83"/>
    <mergeCell ref="A92:A93"/>
    <mergeCell ref="B92:B93"/>
    <mergeCell ref="C92:C93"/>
    <mergeCell ref="D92:D93"/>
    <mergeCell ref="A90:A91"/>
    <mergeCell ref="B90:B91"/>
    <mergeCell ref="C90:C91"/>
    <mergeCell ref="D90:D91"/>
    <mergeCell ref="A88:A89"/>
    <mergeCell ref="B88:B89"/>
    <mergeCell ref="C88:C89"/>
    <mergeCell ref="D88:D89"/>
    <mergeCell ref="D86:D87"/>
    <mergeCell ref="A84:A85"/>
    <mergeCell ref="B84:B85"/>
    <mergeCell ref="C84:C85"/>
    <mergeCell ref="D84:D85"/>
    <mergeCell ref="A70:A71"/>
    <mergeCell ref="B70:B71"/>
    <mergeCell ref="C70:C71"/>
    <mergeCell ref="D70:D71"/>
    <mergeCell ref="A80:A81"/>
    <mergeCell ref="B80:B81"/>
    <mergeCell ref="C80:C81"/>
    <mergeCell ref="D80:D81"/>
    <mergeCell ref="A78:A79"/>
    <mergeCell ref="B78:B79"/>
    <mergeCell ref="C78:C79"/>
    <mergeCell ref="D82:D83"/>
    <mergeCell ref="A86:A87"/>
    <mergeCell ref="B86:B87"/>
    <mergeCell ref="C86:C87"/>
    <mergeCell ref="D78:D79"/>
    <mergeCell ref="A76:A77"/>
    <mergeCell ref="B76:B77"/>
    <mergeCell ref="C76:C77"/>
    <mergeCell ref="D76:D77"/>
    <mergeCell ref="A74:A75"/>
    <mergeCell ref="B74:B75"/>
    <mergeCell ref="C74:C75"/>
    <mergeCell ref="D74:D75"/>
    <mergeCell ref="A64:A65"/>
    <mergeCell ref="B64:B65"/>
    <mergeCell ref="C64:C65"/>
    <mergeCell ref="D64:D65"/>
    <mergeCell ref="A62:A63"/>
    <mergeCell ref="B62:B63"/>
    <mergeCell ref="C62:C63"/>
    <mergeCell ref="D62:D63"/>
    <mergeCell ref="A72:A73"/>
    <mergeCell ref="B72:B73"/>
    <mergeCell ref="C72:C73"/>
    <mergeCell ref="D72:D73"/>
    <mergeCell ref="A68:A69"/>
    <mergeCell ref="B68:B69"/>
    <mergeCell ref="C68:C69"/>
    <mergeCell ref="D68:D69"/>
    <mergeCell ref="A66:A67"/>
    <mergeCell ref="B66:B67"/>
    <mergeCell ref="C66:C67"/>
    <mergeCell ref="D66:D67"/>
    <mergeCell ref="A52:A53"/>
    <mergeCell ref="B52:B53"/>
    <mergeCell ref="C52:C53"/>
    <mergeCell ref="D52:D53"/>
    <mergeCell ref="A50:A51"/>
    <mergeCell ref="B50:B51"/>
    <mergeCell ref="C50:C51"/>
    <mergeCell ref="D50:D51"/>
    <mergeCell ref="A60:A61"/>
    <mergeCell ref="B60:B61"/>
    <mergeCell ref="C60:C61"/>
    <mergeCell ref="D60:D61"/>
    <mergeCell ref="A56:A57"/>
    <mergeCell ref="B56:B57"/>
    <mergeCell ref="C56:C57"/>
    <mergeCell ref="D56:D57"/>
    <mergeCell ref="A54:A55"/>
    <mergeCell ref="B54:B55"/>
    <mergeCell ref="C54:C55"/>
    <mergeCell ref="D54:D55"/>
    <mergeCell ref="A58:A59"/>
    <mergeCell ref="B58:B59"/>
    <mergeCell ref="C58:C59"/>
    <mergeCell ref="D58:D59"/>
    <mergeCell ref="A34:A35"/>
    <mergeCell ref="B34:B35"/>
    <mergeCell ref="C34:C35"/>
    <mergeCell ref="D34:D35"/>
    <mergeCell ref="A44:A45"/>
    <mergeCell ref="B44:B45"/>
    <mergeCell ref="C44:C45"/>
    <mergeCell ref="D44:D45"/>
    <mergeCell ref="A42:A43"/>
    <mergeCell ref="B42:B43"/>
    <mergeCell ref="C42:C43"/>
    <mergeCell ref="D42:D43"/>
    <mergeCell ref="A40:A41"/>
    <mergeCell ref="B40:B41"/>
    <mergeCell ref="C40:C41"/>
    <mergeCell ref="D40:D41"/>
    <mergeCell ref="A38:A39"/>
    <mergeCell ref="B38:B39"/>
    <mergeCell ref="C38:C39"/>
    <mergeCell ref="D38:D39"/>
    <mergeCell ref="A48:A49"/>
    <mergeCell ref="B48:B49"/>
    <mergeCell ref="C48:C49"/>
    <mergeCell ref="D48:D49"/>
    <mergeCell ref="A46:A47"/>
    <mergeCell ref="B46:B47"/>
    <mergeCell ref="C46:C47"/>
    <mergeCell ref="D46:D47"/>
    <mergeCell ref="A36:A37"/>
    <mergeCell ref="B36:B37"/>
    <mergeCell ref="C36:C37"/>
    <mergeCell ref="D36:D37"/>
    <mergeCell ref="A28:A29"/>
    <mergeCell ref="B28:B29"/>
    <mergeCell ref="C28:C29"/>
    <mergeCell ref="D28:D29"/>
    <mergeCell ref="A22:A23"/>
    <mergeCell ref="B22:B23"/>
    <mergeCell ref="C22:C23"/>
    <mergeCell ref="D22:D23"/>
    <mergeCell ref="A32:A33"/>
    <mergeCell ref="B32:B33"/>
    <mergeCell ref="C32:C33"/>
    <mergeCell ref="D32:D33"/>
    <mergeCell ref="A30:A31"/>
    <mergeCell ref="B30:B31"/>
    <mergeCell ref="C30:C31"/>
    <mergeCell ref="D30:D31"/>
    <mergeCell ref="A24:A25"/>
    <mergeCell ref="B24:B25"/>
    <mergeCell ref="C24:C25"/>
    <mergeCell ref="D24:D25"/>
    <mergeCell ref="D10:D11"/>
    <mergeCell ref="A26:A27"/>
    <mergeCell ref="B26:B27"/>
    <mergeCell ref="C26:C27"/>
    <mergeCell ref="D26:D27"/>
    <mergeCell ref="A20:A21"/>
    <mergeCell ref="B20:B21"/>
    <mergeCell ref="C20:C21"/>
    <mergeCell ref="D20:D21"/>
    <mergeCell ref="A18:A19"/>
    <mergeCell ref="B18:B19"/>
    <mergeCell ref="C18:C19"/>
    <mergeCell ref="D18:D19"/>
    <mergeCell ref="A16:A17"/>
    <mergeCell ref="B16:B17"/>
    <mergeCell ref="C16:C17"/>
    <mergeCell ref="C10:C11"/>
    <mergeCell ref="D16:D17"/>
    <mergeCell ref="A8:A9"/>
    <mergeCell ref="B8:B9"/>
    <mergeCell ref="C8:C9"/>
    <mergeCell ref="D8:D9"/>
    <mergeCell ref="A14:A15"/>
    <mergeCell ref="B14:B15"/>
    <mergeCell ref="C14:C15"/>
    <mergeCell ref="D12:D13"/>
    <mergeCell ref="D14:D15"/>
    <mergeCell ref="A12:A13"/>
    <mergeCell ref="B12:B13"/>
    <mergeCell ref="C12:C13"/>
    <mergeCell ref="A10:A11"/>
    <mergeCell ref="B10:B11"/>
  </mergeCells>
  <conditionalFormatting sqref="E9 G9:O9 E8:O8 E12:O13 E17 E21 E23 E25 E27:O27 E29:O29 E31:O31 E33:O33 E35:O35 E37:O37 E39:O39 E41:O41 E43:O43 E45:O45 E47:O47 E49:O49 E51:O51 E53:O53 E55:O55 E57:O57 E59:O59 E61:O61 E63:O63 E65:O65 E67:O67 E69:O69 E71:O71 E73:O73 E75:O75 E77:O77 E79:O79 E81:O81 E83:O83 E85:O85 E87:O87 E89:O89 E91:O91 E93:O93 E95:O95 E97:O97 E99:O99 F14 F16:G17 F20:H21 F22:I25 F26:O26 F28:O28 F30:O30 F32:O32 F34:O34 F36:O36 F38:O38 F40:O40 F42:O42 F44:O44 F46:O46 F48:O48 F50:O50 F52:O52 F54:O54 F56:O56 F58:O58 F60:O60 F62:O62 F64:O64 F66:O66 F68:O68 F70:O70 F72:O72 F74:O74 F76:O76 F78:O78 F80:O80 F82:O82 F84:O84 F86:O86 F88:O88 F90:O90 F92:O92 F94:O94 F96:O96 F98:O98 E15:O15 F18:O18 E19:O19 R19:XFD19 R15:XFD15 R99:XFD99 R97:XFD97 R95:XFD95 R93:XFD93 R91:XFD91 R89:XFD89 R87:XFD87 R85:XFD85 R83:XFD83 R81:XFD81 R79:XFD79 R77:XFD77 R75:XFD75 R73:XFD73 R71:XFD71 R69:XFD69 R67:XFD67 R65:XFD65 R63:XFD63 R61:XFD61 R59:XFD59 R57:XFD57 R55:XFD55 R53:XFD53 R51:XFD51 R49:XFD49 R47:XFD47 R45:XFD45 R43:XFD43 R41:XFD41 R39:XFD39 R37:XFD37 R35:XFD35 R33:XFD33 R31:XFD31 R29:XFD29 R27:XFD27 R12:XFD13 R8:XFD9">
    <cfRule type="cellIs" dxfId="100" priority="859" operator="greaterThan">
      <formula>0</formula>
    </cfRule>
  </conditionalFormatting>
  <conditionalFormatting sqref="E10:E11 G11:O11 F10:O10 R10:XFD11">
    <cfRule type="cellIs" dxfId="99" priority="819" operator="greaterThan">
      <formula>0</formula>
    </cfRule>
  </conditionalFormatting>
  <conditionalFormatting sqref="E14">
    <cfRule type="cellIs" dxfId="98" priority="817" operator="greaterThan">
      <formula>0</formula>
    </cfRule>
  </conditionalFormatting>
  <conditionalFormatting sqref="E16 I17:O17 R17:XFD17">
    <cfRule type="cellIs" dxfId="97" priority="816" operator="greaterThan">
      <formula>0</formula>
    </cfRule>
  </conditionalFormatting>
  <conditionalFormatting sqref="E18">
    <cfRule type="cellIs" dxfId="96" priority="815" operator="greaterThan">
      <formula>0</formula>
    </cfRule>
  </conditionalFormatting>
  <conditionalFormatting sqref="E20 K21:O21 R21:XFD21">
    <cfRule type="cellIs" dxfId="95" priority="814" operator="greaterThan">
      <formula>0</formula>
    </cfRule>
  </conditionalFormatting>
  <conditionalFormatting sqref="E22 J23:O23 R23:XFD23">
    <cfRule type="cellIs" dxfId="94" priority="813" operator="greaterThan">
      <formula>0</formula>
    </cfRule>
  </conditionalFormatting>
  <conditionalFormatting sqref="E24 K25:O25 R25:XFD25">
    <cfRule type="cellIs" dxfId="93" priority="812" operator="greaterThan">
      <formula>0</formula>
    </cfRule>
  </conditionalFormatting>
  <conditionalFormatting sqref="E26">
    <cfRule type="cellIs" dxfId="92" priority="811" operator="greaterThan">
      <formula>0</formula>
    </cfRule>
  </conditionalFormatting>
  <conditionalFormatting sqref="E28">
    <cfRule type="cellIs" dxfId="91" priority="810" operator="greaterThan">
      <formula>0</formula>
    </cfRule>
  </conditionalFormatting>
  <conditionalFormatting sqref="E30">
    <cfRule type="cellIs" dxfId="90" priority="809" operator="greaterThan">
      <formula>0</formula>
    </cfRule>
  </conditionalFormatting>
  <conditionalFormatting sqref="E32">
    <cfRule type="cellIs" dxfId="89" priority="808" operator="greaterThan">
      <formula>0</formula>
    </cfRule>
  </conditionalFormatting>
  <conditionalFormatting sqref="E34">
    <cfRule type="cellIs" dxfId="88" priority="807" operator="greaterThan">
      <formula>0</formula>
    </cfRule>
  </conditionalFormatting>
  <conditionalFormatting sqref="E36">
    <cfRule type="cellIs" dxfId="87" priority="806" operator="greaterThan">
      <formula>0</formula>
    </cfRule>
  </conditionalFormatting>
  <conditionalFormatting sqref="E38">
    <cfRule type="cellIs" dxfId="86" priority="805" operator="greaterThan">
      <formula>0</formula>
    </cfRule>
  </conditionalFormatting>
  <conditionalFormatting sqref="E40">
    <cfRule type="cellIs" dxfId="85" priority="804" operator="greaterThan">
      <formula>0</formula>
    </cfRule>
  </conditionalFormatting>
  <conditionalFormatting sqref="E42">
    <cfRule type="cellIs" dxfId="84" priority="803" operator="greaterThan">
      <formula>0</formula>
    </cfRule>
  </conditionalFormatting>
  <conditionalFormatting sqref="E44">
    <cfRule type="cellIs" dxfId="83" priority="802" operator="greaterThan">
      <formula>0</formula>
    </cfRule>
  </conditionalFormatting>
  <conditionalFormatting sqref="E46">
    <cfRule type="cellIs" dxfId="82" priority="801" operator="greaterThan">
      <formula>0</formula>
    </cfRule>
  </conditionalFormatting>
  <conditionalFormatting sqref="E48">
    <cfRule type="cellIs" dxfId="81" priority="800" operator="greaterThan">
      <formula>0</formula>
    </cfRule>
  </conditionalFormatting>
  <conditionalFormatting sqref="E50">
    <cfRule type="cellIs" dxfId="80" priority="799" operator="greaterThan">
      <formula>0</formula>
    </cfRule>
  </conditionalFormatting>
  <conditionalFormatting sqref="E52">
    <cfRule type="cellIs" dxfId="79" priority="798" operator="greaterThan">
      <formula>0</formula>
    </cfRule>
  </conditionalFormatting>
  <conditionalFormatting sqref="E54">
    <cfRule type="cellIs" dxfId="78" priority="797" operator="greaterThan">
      <formula>0</formula>
    </cfRule>
  </conditionalFormatting>
  <conditionalFormatting sqref="E56">
    <cfRule type="cellIs" dxfId="77" priority="796" operator="greaterThan">
      <formula>0</formula>
    </cfRule>
  </conditionalFormatting>
  <conditionalFormatting sqref="E58">
    <cfRule type="cellIs" dxfId="76" priority="795" operator="greaterThan">
      <formula>0</formula>
    </cfRule>
  </conditionalFormatting>
  <conditionalFormatting sqref="E60">
    <cfRule type="cellIs" dxfId="75" priority="794" operator="greaterThan">
      <formula>0</formula>
    </cfRule>
  </conditionalFormatting>
  <conditionalFormatting sqref="E62">
    <cfRule type="cellIs" dxfId="74" priority="793" operator="greaterThan">
      <formula>0</formula>
    </cfRule>
  </conditionalFormatting>
  <conditionalFormatting sqref="E64">
    <cfRule type="cellIs" dxfId="73" priority="792" operator="greaterThan">
      <formula>0</formula>
    </cfRule>
  </conditionalFormatting>
  <conditionalFormatting sqref="E66">
    <cfRule type="cellIs" dxfId="72" priority="791" operator="greaterThan">
      <formula>0</formula>
    </cfRule>
  </conditionalFormatting>
  <conditionalFormatting sqref="E68">
    <cfRule type="cellIs" dxfId="71" priority="790" operator="greaterThan">
      <formula>0</formula>
    </cfRule>
  </conditionalFormatting>
  <conditionalFormatting sqref="E70">
    <cfRule type="cellIs" dxfId="70" priority="789" operator="greaterThan">
      <formula>0</formula>
    </cfRule>
  </conditionalFormatting>
  <conditionalFormatting sqref="E72">
    <cfRule type="cellIs" dxfId="69" priority="788" operator="greaterThan">
      <formula>0</formula>
    </cfRule>
  </conditionalFormatting>
  <conditionalFormatting sqref="E74">
    <cfRule type="cellIs" dxfId="68" priority="787" operator="greaterThan">
      <formula>0</formula>
    </cfRule>
  </conditionalFormatting>
  <conditionalFormatting sqref="E76">
    <cfRule type="cellIs" dxfId="67" priority="786" operator="greaterThan">
      <formula>0</formula>
    </cfRule>
  </conditionalFormatting>
  <conditionalFormatting sqref="E78">
    <cfRule type="cellIs" dxfId="66" priority="785" operator="greaterThan">
      <formula>0</formula>
    </cfRule>
  </conditionalFormatting>
  <conditionalFormatting sqref="E80">
    <cfRule type="cellIs" dxfId="65" priority="784" operator="greaterThan">
      <formula>0</formula>
    </cfRule>
  </conditionalFormatting>
  <conditionalFormatting sqref="E82">
    <cfRule type="cellIs" dxfId="64" priority="783" operator="greaterThan">
      <formula>0</formula>
    </cfRule>
  </conditionalFormatting>
  <conditionalFormatting sqref="E84">
    <cfRule type="cellIs" dxfId="63" priority="782" operator="greaterThan">
      <formula>0</formula>
    </cfRule>
  </conditionalFormatting>
  <conditionalFormatting sqref="E86">
    <cfRule type="cellIs" dxfId="62" priority="781" operator="greaterThan">
      <formula>0</formula>
    </cfRule>
  </conditionalFormatting>
  <conditionalFormatting sqref="E88">
    <cfRule type="cellIs" dxfId="61" priority="780" operator="greaterThan">
      <formula>0</formula>
    </cfRule>
  </conditionalFormatting>
  <conditionalFormatting sqref="E90">
    <cfRule type="cellIs" dxfId="60" priority="779" operator="greaterThan">
      <formula>0</formula>
    </cfRule>
  </conditionalFormatting>
  <conditionalFormatting sqref="E92">
    <cfRule type="cellIs" dxfId="59" priority="778" operator="greaterThan">
      <formula>0</formula>
    </cfRule>
  </conditionalFormatting>
  <conditionalFormatting sqref="E94">
    <cfRule type="cellIs" dxfId="58" priority="777" operator="greaterThan">
      <formula>0</formula>
    </cfRule>
  </conditionalFormatting>
  <conditionalFormatting sqref="E96">
    <cfRule type="cellIs" dxfId="57" priority="776" operator="greaterThan">
      <formula>0</formula>
    </cfRule>
  </conditionalFormatting>
  <conditionalFormatting sqref="E98">
    <cfRule type="cellIs" dxfId="56" priority="775" operator="greaterThan">
      <formula>0</formula>
    </cfRule>
  </conditionalFormatting>
  <conditionalFormatting sqref="G14:O14">
    <cfRule type="cellIs" dxfId="55" priority="304" operator="greaterThan">
      <formula>0</formula>
    </cfRule>
  </conditionalFormatting>
  <conditionalFormatting sqref="I16:O16">
    <cfRule type="cellIs" dxfId="54" priority="303" operator="greaterThan">
      <formula>0</formula>
    </cfRule>
  </conditionalFormatting>
  <conditionalFormatting sqref="K20:O20">
    <cfRule type="cellIs" dxfId="53" priority="301" operator="greaterThan">
      <formula>0</formula>
    </cfRule>
  </conditionalFormatting>
  <conditionalFormatting sqref="J22:O22">
    <cfRule type="cellIs" dxfId="52" priority="300" operator="greaterThan">
      <formula>0</formula>
    </cfRule>
  </conditionalFormatting>
  <conditionalFormatting sqref="K24:O24">
    <cfRule type="cellIs" dxfId="51" priority="299" operator="greaterThan">
      <formula>0</formula>
    </cfRule>
  </conditionalFormatting>
  <conditionalFormatting sqref="E7">
    <cfRule type="cellIs" dxfId="50" priority="59" operator="greaterThan">
      <formula>0</formula>
    </cfRule>
  </conditionalFormatting>
  <conditionalFormatting sqref="F9">
    <cfRule type="cellIs" dxfId="49" priority="48" operator="greaterThan">
      <formula>0</formula>
    </cfRule>
  </conditionalFormatting>
  <conditionalFormatting sqref="I16">
    <cfRule type="cellIs" dxfId="48" priority="54" operator="greaterThan">
      <formula>0</formula>
    </cfRule>
  </conditionalFormatting>
  <conditionalFormatting sqref="F11">
    <cfRule type="cellIs" dxfId="47" priority="47" operator="greaterThan">
      <formula>0</formula>
    </cfRule>
  </conditionalFormatting>
  <conditionalFormatting sqref="J20">
    <cfRule type="cellIs" dxfId="46" priority="51" operator="greaterThan">
      <formula>0</formula>
    </cfRule>
  </conditionalFormatting>
  <conditionalFormatting sqref="G11">
    <cfRule type="cellIs" dxfId="45" priority="46" operator="greaterThan">
      <formula>0</formula>
    </cfRule>
  </conditionalFormatting>
  <conditionalFormatting sqref="G13">
    <cfRule type="cellIs" dxfId="44" priority="45" operator="greaterThan">
      <formula>0</formula>
    </cfRule>
  </conditionalFormatting>
  <conditionalFormatting sqref="G15">
    <cfRule type="cellIs" dxfId="43" priority="44" operator="greaterThan">
      <formula>0</formula>
    </cfRule>
  </conditionalFormatting>
  <conditionalFormatting sqref="H17">
    <cfRule type="cellIs" dxfId="42" priority="43" operator="greaterThan">
      <formula>0</formula>
    </cfRule>
  </conditionalFormatting>
  <conditionalFormatting sqref="I17">
    <cfRule type="cellIs" dxfId="41" priority="42" operator="greaterThan">
      <formula>0</formula>
    </cfRule>
  </conditionalFormatting>
  <conditionalFormatting sqref="H19">
    <cfRule type="cellIs" dxfId="40" priority="41" operator="greaterThan">
      <formula>0</formula>
    </cfRule>
  </conditionalFormatting>
  <conditionalFormatting sqref="I21">
    <cfRule type="cellIs" dxfId="39" priority="40" operator="greaterThan">
      <formula>0</formula>
    </cfRule>
  </conditionalFormatting>
  <conditionalFormatting sqref="J21">
    <cfRule type="cellIs" dxfId="38" priority="39" operator="greaterThan">
      <formula>0</formula>
    </cfRule>
  </conditionalFormatting>
  <conditionalFormatting sqref="I23">
    <cfRule type="cellIs" dxfId="37" priority="38" operator="greaterThan">
      <formula>0</formula>
    </cfRule>
  </conditionalFormatting>
  <conditionalFormatting sqref="J25">
    <cfRule type="cellIs" dxfId="36" priority="37" operator="greaterThan">
      <formula>0</formula>
    </cfRule>
  </conditionalFormatting>
  <conditionalFormatting sqref="G14">
    <cfRule type="cellIs" dxfId="35" priority="27" operator="greaterThan">
      <formula>0</formula>
    </cfRule>
  </conditionalFormatting>
  <conditionalFormatting sqref="G12">
    <cfRule type="cellIs" dxfId="34" priority="35" operator="greaterThan">
      <formula>0</formula>
    </cfRule>
  </conditionalFormatting>
  <conditionalFormatting sqref="I22">
    <cfRule type="cellIs" dxfId="33" priority="30" operator="greaterThan">
      <formula>0</formula>
    </cfRule>
  </conditionalFormatting>
  <conditionalFormatting sqref="H18">
    <cfRule type="cellIs" dxfId="32" priority="32" operator="greaterThan">
      <formula>0</formula>
    </cfRule>
  </conditionalFormatting>
  <conditionalFormatting sqref="I20">
    <cfRule type="cellIs" dxfId="31" priority="31" operator="greaterThan">
      <formula>0</formula>
    </cfRule>
  </conditionalFormatting>
  <conditionalFormatting sqref="J24">
    <cfRule type="cellIs" dxfId="29" priority="29" operator="greaterThan">
      <formula>0</formula>
    </cfRule>
  </conditionalFormatting>
  <conditionalFormatting sqref="F10">
    <cfRule type="cellIs" dxfId="28" priority="28" operator="greaterThan">
      <formula>0</formula>
    </cfRule>
  </conditionalFormatting>
  <conditionalFormatting sqref="H15">
    <cfRule type="cellIs" dxfId="27" priority="26" operator="greaterThan">
      <formula>0</formula>
    </cfRule>
  </conditionalFormatting>
  <conditionalFormatting sqref="H16">
    <cfRule type="cellIs" dxfId="26" priority="25" operator="greaterThan">
      <formula>0</formula>
    </cfRule>
  </conditionalFormatting>
  <conditionalFormatting sqref="H16">
    <cfRule type="cellIs" dxfId="25" priority="24" operator="greaterThan">
      <formula>0</formula>
    </cfRule>
  </conditionalFormatting>
  <conditionalFormatting sqref="I19">
    <cfRule type="cellIs" dxfId="24" priority="23" operator="greaterThan">
      <formula>0</formula>
    </cfRule>
  </conditionalFormatting>
  <conditionalFormatting sqref="P8:P9 P12:P13 P26:P99 P15 P18:P19">
    <cfRule type="cellIs" dxfId="21" priority="22" operator="greaterThan">
      <formula>0</formula>
    </cfRule>
  </conditionalFormatting>
  <conditionalFormatting sqref="P10:P11">
    <cfRule type="cellIs" dxfId="20" priority="21" operator="greaterThan">
      <formula>0</formula>
    </cfRule>
  </conditionalFormatting>
  <conditionalFormatting sqref="P17">
    <cfRule type="cellIs" dxfId="19" priority="20" operator="greaterThan">
      <formula>0</formula>
    </cfRule>
  </conditionalFormatting>
  <conditionalFormatting sqref="P21">
    <cfRule type="cellIs" dxfId="18" priority="19" operator="greaterThan">
      <formula>0</formula>
    </cfRule>
  </conditionalFormatting>
  <conditionalFormatting sqref="P23">
    <cfRule type="cellIs" dxfId="17" priority="18" operator="greaterThan">
      <formula>0</formula>
    </cfRule>
  </conditionalFormatting>
  <conditionalFormatting sqref="P25">
    <cfRule type="cellIs" dxfId="16" priority="17" operator="greaterThan">
      <formula>0</formula>
    </cfRule>
  </conditionalFormatting>
  <conditionalFormatting sqref="P14">
    <cfRule type="cellIs" dxfId="15" priority="16" operator="greaterThan">
      <formula>0</formula>
    </cfRule>
  </conditionalFormatting>
  <conditionalFormatting sqref="P16">
    <cfRule type="cellIs" dxfId="14" priority="15" operator="greaterThan">
      <formula>0</formula>
    </cfRule>
  </conditionalFormatting>
  <conditionalFormatting sqref="P20">
    <cfRule type="cellIs" dxfId="13" priority="14" operator="greaterThan">
      <formula>0</formula>
    </cfRule>
  </conditionalFormatting>
  <conditionalFormatting sqref="P22">
    <cfRule type="cellIs" dxfId="12" priority="13" operator="greaterThan">
      <formula>0</formula>
    </cfRule>
  </conditionalFormatting>
  <conditionalFormatting sqref="P24">
    <cfRule type="cellIs" dxfId="11" priority="12" operator="greaterThan">
      <formula>0</formula>
    </cfRule>
  </conditionalFormatting>
  <conditionalFormatting sqref="Q8:Q9 Q12:Q13 Q26:Q99 Q15 Q18:Q19">
    <cfRule type="cellIs" dxfId="10" priority="11" operator="greaterThan">
      <formula>0</formula>
    </cfRule>
  </conditionalFormatting>
  <conditionalFormatting sqref="Q10:Q11">
    <cfRule type="cellIs" dxfId="9" priority="10" operator="greaterThan">
      <formula>0</formula>
    </cfRule>
  </conditionalFormatting>
  <conditionalFormatting sqref="Q17">
    <cfRule type="cellIs" dxfId="8" priority="9" operator="greaterThan">
      <formula>0</formula>
    </cfRule>
  </conditionalFormatting>
  <conditionalFormatting sqref="Q21">
    <cfRule type="cellIs" dxfId="7" priority="8" operator="greaterThan">
      <formula>0</formula>
    </cfRule>
  </conditionalFormatting>
  <conditionalFormatting sqref="Q23">
    <cfRule type="cellIs" dxfId="6" priority="7" operator="greaterThan">
      <formula>0</formula>
    </cfRule>
  </conditionalFormatting>
  <conditionalFormatting sqref="Q25">
    <cfRule type="cellIs" dxfId="5" priority="6" operator="greaterThan">
      <formula>0</formula>
    </cfRule>
  </conditionalFormatting>
  <conditionalFormatting sqref="Q14">
    <cfRule type="cellIs" dxfId="4" priority="5" operator="greaterThan">
      <formula>0</formula>
    </cfRule>
  </conditionalFormatting>
  <conditionalFormatting sqref="Q16">
    <cfRule type="cellIs" dxfId="3" priority="4" operator="greaterThan">
      <formula>0</formula>
    </cfRule>
  </conditionalFormatting>
  <conditionalFormatting sqref="Q20">
    <cfRule type="cellIs" dxfId="2" priority="3" operator="greaterThan">
      <formula>0</formula>
    </cfRule>
  </conditionalFormatting>
  <conditionalFormatting sqref="Q22">
    <cfRule type="cellIs" dxfId="1" priority="2" operator="greaterThan">
      <formula>0</formula>
    </cfRule>
  </conditionalFormatting>
  <conditionalFormatting sqref="Q24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 Físico-Financeiro</vt:lpstr>
    </vt:vector>
  </TitlesOfParts>
  <Company>Softplan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Moura Cardoso</dc:creator>
  <cp:lastModifiedBy>Luan</cp:lastModifiedBy>
  <dcterms:created xsi:type="dcterms:W3CDTF">2016-07-26T19:01:28Z</dcterms:created>
  <dcterms:modified xsi:type="dcterms:W3CDTF">2021-03-16T13:20:58Z</dcterms:modified>
</cp:coreProperties>
</file>